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b5fe9d5c7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ergía" sheetId="1" r:id="R5fe76772a43f4d5d"/>
    <x:sheet xmlns:r="http://schemas.openxmlformats.org/officeDocument/2006/relationships" name="OEE" sheetId="2" r:id="R9cf632d7e58f475a"/>
    <x:sheet xmlns:r="http://schemas.openxmlformats.org/officeDocument/2006/relationships" name="Configuración" sheetId="3" r:id="Rf6cf68195e2e47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.00%"/>
    <x:numFmt numFmtId="202" formatCode="#,##0"/>
  </x:numFmts>
  <x:fonts count="8">
    <x:font>
      <x:sz val="11"/>
      <x:name val="Carlito"/>
    </x:font>
    <x:font>
      <x:sz val="11"/>
      <x:color rgb="FF152740"/>
      <x:name val="Arial"/>
    </x:font>
    <x:font>
      <x:b/>
      <x:sz val="18"/>
      <x:color rgb="FF152740"/>
      <x:name val="Arial"/>
    </x:font>
    <x:font>
      <x:sz val="11"/>
      <x:color rgb="FF546478"/>
      <x:name val="Arial"/>
    </x:font>
    <x:font>
      <x:b/>
      <x:sz val="11"/>
      <x:color rgb="FF152740"/>
      <x:name val="Arial"/>
    </x:font>
    <x:font>
      <x:sz val="11"/>
      <x:color rgb="FF244F9C"/>
      <x:name val="Arial"/>
    </x:font>
    <x:font>
      <x:b/>
      <x:sz val="11"/>
      <x:color rgb="FF546478"/>
      <x:name val="Arial"/>
    </x:font>
    <x:font>
      <x:b/>
      <x:sz val="14"/>
      <x:color rgb="FF4673C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EF3FA"/>
      </x:patternFill>
    </x:fill>
    <x:fill>
      <x:patternFill patternType="solid">
        <x:fgColor rgb="FFFFF2CF"/>
      </x:patternFill>
    </x:fill>
  </x:fills>
  <x:borders count="1">
    <x:border/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201" fontId="4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202" fontId="5" fillId="3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/>
    <x:xf numFmtId="202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0a53573704ccd" /><Relationship Type="http://schemas.openxmlformats.org/officeDocument/2006/relationships/theme" Target="/xl/theme/theme1.xml" Id="R2a0a114f16dc4dda" /><Relationship Type="http://schemas.openxmlformats.org/officeDocument/2006/relationships/sharedStrings" Target="/xl/sharedStrings.xml" Id="R49f95e523a5648bd" /><Relationship Type="http://schemas.openxmlformats.org/officeDocument/2006/relationships/worksheet" Target="/xl/worksheets/sheet1.xml" Id="R5fe76772a43f4d5d" /><Relationship Type="http://schemas.openxmlformats.org/officeDocument/2006/relationships/worksheet" Target="/xl/worksheets/sheet2.xml" Id="R9cf632d7e58f475a" /><Relationship Type="http://schemas.openxmlformats.org/officeDocument/2006/relationships/worksheet" Target="/xl/worksheets/sheet3.xml" Id="Rf6cf68195e2e47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673C3"/>
  </x:sheetPr>
  <x:sheetViews>
    <x:sheetView showGridLines="0" workbookViewId="0"/>
  </x:sheetViews>
  <x:sheetFormatPr defaultRowHeight="15"/>
  <x:cols>
    <x:col min="1" max="1" width="2.6700000762939453" hidden="0" customWidth="1"/>
    <x:col min="2" max="2" width="35" hidden="0" customWidth="1"/>
    <x:col min="3" max="3" width="15.329999923706055" hidden="0" customWidth="1"/>
    <x:col min="4" max="4" width="13.109999656677246" hidden="0" customWidth="1"/>
    <x:col min="5" max="5" width="47.220001220703125" hidden="0" customWidth="1"/>
    <x:col min="6" max="6" width="2.6700000762939453" hidden="0" customWidth="1"/>
  </x:cols>
  <x:sheetData>
    <x:row r="1" ht="25" customHeight="1">
      <x:c r="A1" s="1"/>
      <x:c r="B1" s="1"/>
      <x:c r="C1" s="1"/>
      <x:c r="D1" s="1"/>
      <x:c r="E1" s="1"/>
      <x:c r="F1" s="1"/>
    </x:row>
    <x:row r="2" ht="34" customHeight="1">
      <x:c r="A2" s="1"/>
      <x:c r="B2" s="2" t="str">
        <x:v>KERN IoP | Energía</x:v>
      </x:c>
      <x:c r="C2" s="1"/>
      <x:c r="D2" s="1"/>
      <x:c r="E2" s="1"/>
      <x:c r="F2" s="1"/>
    </x:row>
    <x:row r="3" ht="31" customHeight="1">
      <x:c r="A3" s="1"/>
      <x:c r="B3" s="3" t="str">
        <x:v>Edite las celdas amarillas. Valores iniciales ilustrativos; no son mediciones de KERN.</x:v>
      </x:c>
      <x:c r="C3" s="3"/>
      <x:c r="D3" s="3"/>
      <x:c r="E3" s="3"/>
      <x:c r="F3" s="1"/>
    </x:row>
    <x:row r="4" ht="25" customHeight="1">
      <x:c r="A4" s="1"/>
      <x:c r="B4" s="1"/>
      <x:c r="C4" s="1"/>
      <x:c r="D4" s="1"/>
      <x:c r="E4" s="1"/>
      <x:c r="F4" s="1"/>
    </x:row>
    <x:row r="5" ht="25" customHeight="1">
      <x:c r="A5" s="1"/>
      <x:c r="B5" s="5" t="str">
        <x:v>1. Estimación a partir de potencia promedio</x:v>
      </x:c>
      <x:c r="C5" s="5"/>
      <x:c r="D5" s="5"/>
      <x:c r="E5" s="5"/>
      <x:c r="F5" s="1"/>
    </x:row>
    <x:row r="6" ht="34" customHeight="1">
      <x:c r="A6" s="1"/>
      <x:c r="B6" s="8" t="str">
        <x:v>Potencia activa promedio</x:v>
      </x:c>
      <x:c r="C6" s="12" t="n">
        <x:v>25</x:v>
      </x:c>
      <x:c r="D6" s="8" t="str">
        <x:v>kW</x:v>
      </x:c>
      <x:c r="E6" s="9" t="str">
        <x:v>No sustituir por la potencia nominal de placa.</x:v>
      </x:c>
      <x:c r="F6" s="1"/>
    </x:row>
    <x:row r="7" ht="34" customHeight="1">
      <x:c r="A7" s="1"/>
      <x:c r="B7" s="8" t="str">
        <x:v>Tiempo del periodo</x:v>
      </x:c>
      <x:c r="C7" s="12" t="n">
        <x:v>8</x:v>
      </x:c>
      <x:c r="D7" s="8" t="str">
        <x:v>h</x:v>
      </x:c>
      <x:c r="E7" s="9" t="str">
        <x:v>Periodo correspondiente a esa potencia promedio.</x:v>
      </x:c>
      <x:c r="F7" s="1"/>
    </x:row>
    <x:row r="8" ht="34" customHeight="1">
      <x:c r="A8" s="1"/>
      <x:c r="B8" s="8" t="str">
        <x:v>Tarifa variable de energía</x:v>
      </x:c>
      <x:c r="C8" s="12" t="n">
        <x:v>800</x:v>
      </x:c>
      <x:c r="D8" s="8" t="str">
        <x:f>C9&amp;"/kWh"</x:f>
        <x:v>COP/kWh</x:v>
      </x:c>
      <x:c r="E8" s="9" t="str">
        <x:v>Ejemplo, no tarifa vigente. Cambie la moneda en C9.</x:v>
      </x:c>
      <x:c r="F8" s="1"/>
    </x:row>
    <x:row r="9" ht="34" customHeight="1">
      <x:c r="A9" s="1"/>
      <x:c r="B9" s="8" t="str">
        <x:v>Moneda</x:v>
      </x:c>
      <x:c r="C9" s="12" t="str">
        <x:v>COP</x:v>
      </x:c>
      <x:c r="D9" s="8" t="str">
        <x:v>texto</x:v>
      </x:c>
      <x:c r="E9" s="9" t="str">
        <x:v>Todos los costos se expresan en esta moneda.</x:v>
      </x:c>
      <x:c r="F9" s="1"/>
    </x:row>
    <x:row r="10" ht="25" customHeight="1">
      <x:c r="A10" s="1"/>
      <x:c r="B10" s="1"/>
      <x:c r="C10" s="1"/>
      <x:c r="D10" s="1"/>
      <x:c r="E10" s="1"/>
      <x:c r="F10" s="1"/>
    </x:row>
    <x:row r="11" ht="34" customHeight="1">
      <x:c r="A11" s="1"/>
      <x:c r="B11" s="8" t="str">
        <x:v>Energía estimada</x:v>
      </x:c>
      <x:c r="C11" s="13" t="n">
        <x:f>IF(AND(COUNT(C6:C7)=2,C6&gt;=0,C7&gt;=0),C6*C7,"")</x:f>
        <x:v>200</x:v>
      </x:c>
      <x:c r="D11" s="8" t="str">
        <x:v>kWh</x:v>
      </x:c>
      <x:c r="E11" s="9" t="str">
        <x:v>Potencia promedio × horas.</x:v>
      </x:c>
      <x:c r="F11" s="1"/>
    </x:row>
    <x:row r="12" ht="34" customHeight="1">
      <x:c r="A12" s="1"/>
      <x:c r="B12" s="8" t="str">
        <x:v>Costo variable estimado</x:v>
      </x:c>
      <x:c r="C12" s="13" t="n">
        <x:f>IF(AND(ISNUMBER(C11),ISNUMBER(C8),C8&gt;=0),C11*C8,"")</x:f>
        <x:v>160000</x:v>
      </x:c>
      <x:c r="D12" s="8" t="str">
        <x:f>C9</x:f>
        <x:v>COP</x:v>
      </x:c>
      <x:c r="E12" s="9" t="str">
        <x:v>Energía estimada × tarifa. No incluye cargos fijos.</x:v>
      </x:c>
      <x:c r="F12" s="1"/>
    </x:row>
    <x:row r="13" ht="25" customHeight="1">
      <x:c r="A13" s="1"/>
      <x:c r="B13" s="1"/>
      <x:c r="C13" s="1"/>
      <x:c r="D13" s="1"/>
      <x:c r="E13" s="1"/>
      <x:c r="F13" s="1"/>
    </x:row>
    <x:row r="14" ht="25" customHeight="1">
      <x:c r="A14" s="1"/>
      <x:c r="B14" s="5" t="str">
        <x:v>2. Energía por unidad: datos del mismo periodo y de los mismos equipos</x:v>
      </x:c>
      <x:c r="C14" s="5"/>
      <x:c r="D14" s="5"/>
      <x:c r="E14" s="5"/>
      <x:c r="F14" s="1"/>
    </x:row>
    <x:row r="15" ht="34" customHeight="1">
      <x:c r="A15" s="1"/>
      <x:c r="B15" s="8" t="str">
        <x:v>Energía registrada</x:v>
      </x:c>
      <x:c r="C15" s="12" t="n">
        <x:v>180</x:v>
      </x:c>
      <x:c r="D15" s="8" t="str">
        <x:v>kWh</x:v>
      </x:c>
      <x:c r="E15" s="9" t="str">
        <x:v>Ingrese la lectura; no se toma de la estimación anterior.</x:v>
      </x:c>
      <x:c r="F15" s="1"/>
    </x:row>
    <x:row r="16" ht="34" customHeight="1">
      <x:c r="A16" s="1"/>
      <x:c r="B16" s="8" t="str">
        <x:v>Piezas usadas en el indicador</x:v>
      </x:c>
      <x:c r="C16" s="26" t="n">
        <x:v>1520</x:v>
      </x:c>
      <x:c r="D16" s="8" t="str">
        <x:v>piezas</x:v>
      </x:c>
      <x:c r="E16" s="9" t="str">
        <x:v>Defina en C19 si usa piezas totales o conformes.</x:v>
      </x:c>
      <x:c r="F16" s="1"/>
    </x:row>
    <x:row r="17" ht="34" customHeight="1">
      <x:c r="A17" s="1"/>
      <x:c r="B17" s="8" t="str">
        <x:v>Masa usada en el indicador</x:v>
      </x:c>
      <x:c r="C17" s="12" t="n">
        <x:v>76</x:v>
      </x:c>
      <x:c r="D17" s="8" t="str">
        <x:v>kg</x:v>
      </x:c>
      <x:c r="E17" s="9" t="str">
        <x:v>Defina en C20 qué masa está considerando.</x:v>
      </x:c>
      <x:c r="F17" s="1"/>
    </x:row>
    <x:row r="18" ht="34" customHeight="1">
      <x:c r="A18" s="1"/>
      <x:c r="B18" s="8" t="str">
        <x:v>Ciclos registrados</x:v>
      </x:c>
      <x:c r="C18" s="26" t="n">
        <x:v>800</x:v>
      </x:c>
      <x:c r="D18" s="8" t="str">
        <x:v>ciclos</x:v>
      </x:c>
      <x:c r="E18" s="9" t="str">
        <x:v>Un ciclo puede producir varias piezas.</x:v>
      </x:c>
      <x:c r="F18" s="1"/>
    </x:row>
    <x:row r="19" ht="34" customHeight="1">
      <x:c r="A19" s="1"/>
      <x:c r="B19" s="8" t="str">
        <x:v>Tipo de piezas</x:v>
      </x:c>
      <x:c r="C19" s="12" t="str">
        <x:v>Conformes</x:v>
      </x:c>
      <x:c r="D19" s="8" t="str">
        <x:v>texto</x:v>
      </x:c>
      <x:c r="E19" s="9" t="str">
        <x:v>Mantenga este criterio en las comparaciones.</x:v>
      </x:c>
      <x:c r="F19" s="1"/>
    </x:row>
    <x:row r="20" ht="34" customHeight="1">
      <x:c r="A20" s="1"/>
      <x:c r="B20" s="8" t="str">
        <x:v>Tipo de masa</x:v>
      </x:c>
      <x:c r="C20" s="12" t="str">
        <x:v>Pieza conforme</x:v>
      </x:c>
      <x:c r="D20" s="8" t="str">
        <x:v>texto</x:v>
      </x:c>
      <x:c r="E20" s="9" t="str">
        <x:v>Ejemplo: pieza conforme o material procesado.</x:v>
      </x:c>
      <x:c r="F20" s="1"/>
    </x:row>
    <x:row r="21" ht="25" customHeight="1">
      <x:c r="A21" s="1"/>
      <x:c r="B21" s="1"/>
      <x:c r="C21" s="1"/>
      <x:c r="D21" s="1"/>
      <x:c r="E21" s="1"/>
      <x:c r="F21" s="1"/>
    </x:row>
    <x:row r="22" ht="34" customHeight="1">
      <x:c r="A22" s="1"/>
      <x:c r="B22" s="8" t="str">
        <x:v>Energía por pieza</x:v>
      </x:c>
      <x:c r="C22" s="13" t="n">
        <x:f>IF(AND(COUNT(C15:C16)=2,C15&gt;=0,C16&gt;0),C15/C16,"")</x:f>
        <x:v>0.11842105263157894</x:v>
      </x:c>
      <x:c r="D22" s="8" t="str">
        <x:v>kWh/pieza</x:v>
      </x:c>
      <x:c r="E22" s="9" t="str">
        <x:v>Energía registrada ÷ piezas indicadas.</x:v>
      </x:c>
      <x:c r="F22" s="1"/>
    </x:row>
    <x:row r="23" ht="34" customHeight="1">
      <x:c r="A23" s="1"/>
      <x:c r="B23" s="8" t="str">
        <x:v>Energía por masa</x:v>
      </x:c>
      <x:c r="C23" s="13" t="n">
        <x:f>IF(AND(ISNUMBER(C15),ISNUMBER(C17),C15&gt;=0,C17&gt;0),C15/C17,"")</x:f>
        <x:v>2.3684210526315788</x:v>
      </x:c>
      <x:c r="D23" s="8" t="str">
        <x:v>kWh/kg</x:v>
      </x:c>
      <x:c r="E23" s="9" t="str">
        <x:v>Energía registrada ÷ masa indicada.</x:v>
      </x:c>
      <x:c r="F23" s="1"/>
    </x:row>
    <x:row r="24" ht="34" customHeight="1">
      <x:c r="A24" s="1"/>
      <x:c r="B24" s="8" t="str">
        <x:v>Energía por ciclo</x:v>
      </x:c>
      <x:c r="C24" s="13" t="n">
        <x:f>IF(AND(ISNUMBER(C15),ISNUMBER(C18),C15&gt;=0,C18&gt;0),C15/C18,"")</x:f>
        <x:v>0.225</x:v>
      </x:c>
      <x:c r="D24" s="8" t="str">
        <x:v>kWh/ciclo</x:v>
      </x:c>
      <x:c r="E24" s="9" t="str">
        <x:v>Energía registrada ÷ ciclos registrados.</x:v>
      </x:c>
      <x:c r="F24" s="1"/>
    </x:row>
    <x:row r="25" ht="34" customHeight="1">
      <x:c r="A25" s="1"/>
      <x:c r="B25" s="8" t="str">
        <x:v>Costo variable del registro</x:v>
      </x:c>
      <x:c r="C25" s="13" t="n">
        <x:f>IF(AND(ISNUMBER(C15),ISNUMBER(C8),C15&gt;=0,C8&gt;=0),C15*C8,"")</x:f>
        <x:v>144000</x:v>
      </x:c>
      <x:c r="D25" s="8" t="str">
        <x:f>C9</x:f>
        <x:v>COP</x:v>
      </x:c>
      <x:c r="E25" s="9" t="str">
        <x:v>Energía registrada × tarifa.</x:v>
      </x:c>
      <x:c r="F25" s="1"/>
    </x:row>
    <x:row r="26" ht="25" customHeight="1">
      <x:c r="A26" s="1"/>
      <x:c r="B26" s="1"/>
      <x:c r="C26" s="1"/>
      <x:c r="D26" s="1"/>
      <x:c r="E26" s="1"/>
      <x:c r="F26" s="1"/>
    </x:row>
    <x:row r="27" ht="40" customHeight="1">
      <x:c r="A27" s="1"/>
      <x:c r="B27" s="7" t="str">
        <x:v>Un resultado vacío indica que falta una entrada válida o que el denominador es cero. No equivale a consumo cero.</x:v>
      </x:c>
      <x:c r="C27" s="6"/>
      <x:c r="D27" s="6"/>
      <x:c r="E27" s="6"/>
      <x:c r="F27" s="1"/>
    </x:row>
    <x:row r="28" ht="40" customHeight="1">
      <x:c r="A28" s="1"/>
      <x:c r="B28" s="7" t="str">
        <x:v>Anote los equipos incluidos, las fechas y la referencia. No asigne a una celda todo el consumo de un servicio compartido sin un método de atribución.</x:v>
      </x:c>
      <x:c r="C28" s="6"/>
      <x:c r="D28" s="6"/>
      <x:c r="E28" s="6"/>
      <x:c r="F28" s="1"/>
    </x:row>
    <x:row r="29" ht="40" customHeight="1">
      <x:c r="A29" s="1"/>
      <x:c r="B29" s="7" t="str">
        <x:v>Los resultados no son ahorros verificados ni una factura eléctrica. Fórmulas: kW × h = kWh; kWh ÷ producción = energía específica.</x:v>
      </x:c>
      <x:c r="C29" s="6"/>
      <x:c r="D29" s="6"/>
      <x:c r="E29" s="6"/>
      <x:c r="F29" s="1"/>
    </x:row>
    <x:row r="30" ht="40" customHeight="1">
      <x:c r="A30" s="1"/>
      <x:c r="B30" s="7" t="str">
        <x:v>Equipos, periodo y referencia (complete este campo):</x:v>
      </x:c>
      <x:c r="C30" s="6"/>
      <x:c r="D30" s="6"/>
      <x:c r="E30" s="6"/>
      <x:c r="F30" s="1"/>
    </x:row>
    <x:row r="31" ht="25" customHeight="1">
      <x:c r="A31" s="1"/>
      <x:c r="B31" s="15" t="str">
        <x:v>Ejemplo ilustrativo. Sustituya por el alcance de su medición.</x:v>
      </x:c>
      <x:c r="C31" s="15"/>
      <x:c r="D31" s="15"/>
      <x:c r="E31" s="15"/>
      <x:c r="F31" s="1"/>
    </x:row>
    <x:row r="32" ht="25" customHeight="1">
      <x:c r="A32" s="1"/>
      <x:c r="B32" s="15"/>
      <x:c r="C32" s="15"/>
      <x:c r="D32" s="15"/>
      <x:c r="E32" s="15"/>
      <x:c r="F32" s="1"/>
    </x:row>
    <x:row r="33" ht="25" customHeight="1">
      <x:c r="A33" s="1"/>
      <x:c r="B33" s="1"/>
      <x:c r="C33" s="1"/>
      <x:c r="D33" s="1"/>
      <x:c r="E33" s="1"/>
      <x:c r="F33" s="1"/>
    </x:row>
    <x:row r="34" ht="25" customHeight="1">
      <x:c r="A34" s="1"/>
      <x:c r="B34" s="1"/>
      <x:c r="C34" s="1"/>
      <x:c r="D34" s="1"/>
      <x:c r="E34" s="1"/>
      <x:c r="F34" s="1"/>
    </x:row>
    <x:row r="35" ht="25" customHeight="1">
      <x:c r="A35" s="1"/>
      <x:c r="B35" s="1"/>
      <x:c r="C35" s="1"/>
      <x:c r="D35" s="1"/>
      <x:c r="E35" s="1"/>
      <x:c r="F35" s="1"/>
    </x:row>
    <x:row r="36" ht="25" customHeight="1">
      <x:c r="A36" s="1"/>
      <x:c r="B36" s="1"/>
      <x:c r="C36" s="1"/>
      <x:c r="D36" s="1"/>
      <x:c r="E36" s="1"/>
      <x:c r="F36" s="1"/>
    </x:row>
    <x:row r="37" ht="25" customHeight="1">
      <x:c r="A37" s="1"/>
      <x:c r="B37" s="1"/>
      <x:c r="C37" s="1"/>
      <x:c r="D37" s="1"/>
      <x:c r="E37" s="1"/>
      <x:c r="F37" s="1"/>
    </x:row>
    <x:row r="38" ht="25" customHeight="1">
      <x:c r="A38" s="1"/>
      <x:c r="B38" s="1"/>
      <x:c r="C38" s="1"/>
      <x:c r="D38" s="1"/>
      <x:c r="E38" s="1"/>
      <x:c r="F38" s="1"/>
    </x:row>
    <x:row r="39" ht="25" customHeight="1">
      <x:c r="A39" s="1"/>
      <x:c r="B39" s="1"/>
      <x:c r="C39" s="1"/>
      <x:c r="D39" s="1"/>
      <x:c r="E39" s="1"/>
      <x:c r="F39" s="1"/>
    </x:row>
    <x:row r="40" ht="25" customHeight="1">
      <x:c r="A40" s="1"/>
      <x:c r="B40" s="1"/>
      <x:c r="C40" s="1"/>
      <x:c r="D40" s="1"/>
      <x:c r="E40" s="1"/>
      <x:c r="F40" s="1"/>
    </x:row>
    <x:row r="41" ht="25" customHeight="1">
      <x:c r="A41" s="1"/>
      <x:c r="B41" s="1"/>
      <x:c r="C41" s="1"/>
      <x:c r="D41" s="1"/>
      <x:c r="E41" s="1"/>
      <x:c r="F41" s="1"/>
    </x:row>
    <x:row r="42" ht="25" customHeight="1">
      <x:c r="A42" s="1"/>
      <x:c r="B42" s="1"/>
      <x:c r="C42" s="1"/>
      <x:c r="D42" s="1"/>
      <x:c r="E42" s="1"/>
      <x:c r="F42" s="1"/>
    </x:row>
  </x:sheetData>
  <x:mergeCells>
    <x:mergeCell ref="B2:E2"/>
    <x:mergeCell ref="B3:E3"/>
    <x:mergeCell ref="B5:E5"/>
    <x:mergeCell ref="B14:E14"/>
    <x:mergeCell ref="B27:E27"/>
    <x:mergeCell ref="B28:E28"/>
    <x:mergeCell ref="B29:E29"/>
    <x:mergeCell ref="B30:E30"/>
    <x:mergeCell ref="B31:E3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4673C3"/>
  </x:sheetPr>
  <x:sheetViews>
    <x:sheetView showGridLines="0" workbookViewId="0"/>
  </x:sheetViews>
  <x:sheetFormatPr defaultRowHeight="15"/>
  <x:cols>
    <x:col min="1" max="1" width="2.6700000762939453" hidden="0" customWidth="1"/>
    <x:col min="2" max="2" width="35" hidden="0" customWidth="1"/>
    <x:col min="3" max="3" width="15.329999923706055" hidden="0" customWidth="1"/>
    <x:col min="4" max="4" width="13.109999656677246" hidden="0" customWidth="1"/>
    <x:col min="5" max="5" width="47.220001220703125" hidden="0" customWidth="1"/>
    <x:col min="6" max="6" width="2.6700000762939453" hidden="0" customWidth="1"/>
  </x:cols>
  <x:sheetData>
    <x:row r="1" ht="25" customHeight="1">
      <x:c r="A1" s="1"/>
      <x:c r="B1" s="1"/>
      <x:c r="C1" s="1"/>
      <x:c r="D1" s="1"/>
      <x:c r="E1" s="1"/>
      <x:c r="F1" s="1"/>
    </x:row>
    <x:row r="2" ht="34" customHeight="1">
      <x:c r="A2" s="1"/>
      <x:c r="B2" s="2" t="str">
        <x:v>KERN IoP | Productividad y OEE</x:v>
      </x:c>
      <x:c r="C2" s="1"/>
      <x:c r="D2" s="1"/>
      <x:c r="E2" s="1"/>
      <x:c r="F2" s="1"/>
    </x:row>
    <x:row r="3" ht="31" customHeight="1">
      <x:c r="A3" s="1"/>
      <x:c r="B3" s="3" t="str">
        <x:v>Un producto y un periodo. Celdas amarillas: entradas editables del ejemplo.</x:v>
      </x:c>
      <x:c r="C3" s="3"/>
      <x:c r="D3" s="3"/>
      <x:c r="E3" s="3"/>
      <x:c r="F3" s="1"/>
    </x:row>
    <x:row r="4" ht="25" customHeight="1">
      <x:c r="A4" s="1"/>
      <x:c r="B4" s="1"/>
      <x:c r="C4" s="1"/>
      <x:c r="D4" s="1"/>
      <x:c r="E4" s="1"/>
      <x:c r="F4" s="1"/>
    </x:row>
    <x:row r="5" ht="25" customHeight="1">
      <x:c r="A5" s="1"/>
      <x:c r="B5" s="5" t="str">
        <x:v>Datos de producción</x:v>
      </x:c>
      <x:c r="C5" s="5"/>
      <x:c r="D5" s="5"/>
      <x:c r="E5" s="5"/>
      <x:c r="F5" s="1"/>
    </x:row>
    <x:row r="6" ht="34" customHeight="1">
      <x:c r="A6" s="1"/>
      <x:c r="B6" s="8" t="str">
        <x:v>Tiempo planificado para producir</x:v>
      </x:c>
      <x:c r="C6" s="12" t="n">
        <x:v>480</x:v>
      </x:c>
      <x:c r="D6" s="8" t="str">
        <x:v>min</x:v>
      </x:c>
      <x:c r="E6" s="9" t="str">
        <x:v>Incluya el tiempo programado para producción.</x:v>
      </x:c>
      <x:c r="F6" s="1"/>
    </x:row>
    <x:row r="7" ht="34" customHeight="1">
      <x:c r="A7" s="1"/>
      <x:c r="B7" s="8" t="str">
        <x:v>Paradas dentro de ese tiempo</x:v>
      </x:c>
      <x:c r="C7" s="12" t="n">
        <x:v>60</x:v>
      </x:c>
      <x:c r="D7" s="8" t="str">
        <x:v>min</x:v>
      </x:c>
      <x:c r="E7" s="9" t="str">
        <x:v>No pueden superar el tiempo planificado.</x:v>
      </x:c>
      <x:c r="F7" s="1"/>
    </x:row>
    <x:row r="8" ht="34" customHeight="1">
      <x:c r="A8" s="1"/>
      <x:c r="B8" s="8" t="str">
        <x:v>Tiempo ideal de ciclo</x:v>
      </x:c>
      <x:c r="C8" s="12" t="n">
        <x:v>30</x:v>
      </x:c>
      <x:c r="D8" s="8" t="str">
        <x:v>s/ciclo</x:v>
      </x:c>
      <x:c r="E8" s="9" t="str">
        <x:v>Use el ritmo ideal validado para la referencia.</x:v>
      </x:c>
      <x:c r="F8" s="1"/>
    </x:row>
    <x:row r="9" ht="34" customHeight="1">
      <x:c r="A9" s="1"/>
      <x:c r="B9" s="8" t="str">
        <x:v>Cavidades activas</x:v>
      </x:c>
      <x:c r="C9" s="26" t="n">
        <x:v>2</x:v>
      </x:c>
      <x:c r="D9" s="8" t="str">
        <x:v>piezas/ciclo</x:v>
      </x:c>
      <x:c r="E9" s="9" t="str">
        <x:v>Número entero mayor que cero.</x:v>
      </x:c>
      <x:c r="F9" s="1"/>
    </x:row>
    <x:row r="10" ht="34" customHeight="1">
      <x:c r="A10" s="1"/>
      <x:c r="B10" s="8" t="str">
        <x:v>Producción total</x:v>
      </x:c>
      <x:c r="C10" s="26" t="n">
        <x:v>1600</x:v>
      </x:c>
      <x:c r="D10" s="8" t="str">
        <x:v>piezas</x:v>
      </x:c>
      <x:c r="E10" s="9" t="str">
        <x:v>Incluye las piezas rechazadas.</x:v>
      </x:c>
      <x:c r="F10" s="1"/>
    </x:row>
    <x:row r="11" ht="34" customHeight="1">
      <x:c r="A11" s="1"/>
      <x:c r="B11" s="8" t="str">
        <x:v>Conformes a la primera</x:v>
      </x:c>
      <x:c r="C11" s="26" t="n">
        <x:v>1520</x:v>
      </x:c>
      <x:c r="D11" s="8" t="str">
        <x:v>piezas</x:v>
      </x:c>
      <x:c r="E11" s="9" t="str">
        <x:v>Excluye reproceso; no puede superar la producción total.</x:v>
      </x:c>
      <x:c r="F11" s="1"/>
    </x:row>
    <x:row r="12" ht="25" customHeight="1">
      <x:c r="A12" s="1"/>
      <x:c r="B12" s="1"/>
      <x:c r="C12" s="1"/>
      <x:c r="D12" s="1"/>
      <x:c r="E12" s="1"/>
      <x:c r="F12" s="1"/>
    </x:row>
    <x:row r="13" ht="25" customHeight="1">
      <x:c r="A13" s="1"/>
      <x:c r="B13" s="5" t="str">
        <x:v>Resultados</x:v>
      </x:c>
      <x:c r="C13" s="5"/>
      <x:c r="D13" s="5"/>
      <x:c r="E13" s="5"/>
      <x:c r="F13" s="1"/>
    </x:row>
    <x:row r="14" ht="34" customHeight="1">
      <x:c r="A14" s="1"/>
      <x:c r="B14" s="8" t="str">
        <x:v>Tiempo de operación</x:v>
      </x:c>
      <x:c r="C14" s="13" t="n">
        <x:f>IF(AND(COUNT(C6:C7)=2,C6&gt;0,C7&gt;=0,C7&lt;=C6),C6-C7,"")</x:f>
        <x:v>420</x:v>
      </x:c>
      <x:c r="D14" s="8" t="str">
        <x:v>min</x:v>
      </x:c>
      <x:c r="E14" s="9" t="str">
        <x:v>Tiempo planificado − paradas.</x:v>
      </x:c>
      <x:c r="F14" s="1"/>
    </x:row>
    <x:row r="15" ht="34" customHeight="1">
      <x:c r="A15" s="1"/>
      <x:c r="B15" s="8" t="str">
        <x:v>Tiempo ideal por pieza</x:v>
      </x:c>
      <x:c r="C15" s="13" t="n">
        <x:f>IF(COUNT(C8:C9)&lt;&gt;2,"",IF(AND(C8&gt;0,C9&gt;=1,MOD(C9,1)=0),C8/C9,""))</x:f>
        <x:v>15</x:v>
      </x:c>
      <x:c r="D15" s="8" t="str">
        <x:v>s/pieza</x:v>
      </x:c>
      <x:c r="E15" s="9" t="str">
        <x:v>Ciclo ideal ÷ cavidades activas.</x:v>
      </x:c>
      <x:c r="F15" s="1"/>
    </x:row>
    <x:row r="16" ht="25" customHeight="1">
      <x:c r="A16" s="1"/>
      <x:c r="B16" s="1"/>
      <x:c r="C16" s="1"/>
      <x:c r="D16" s="1"/>
      <x:c r="E16" s="1"/>
      <x:c r="F16" s="1"/>
    </x:row>
    <x:row r="17" ht="34" customHeight="1">
      <x:c r="A17" s="1"/>
      <x:c r="B17" s="8" t="str">
        <x:v>Disponibilidad</x:v>
      </x:c>
      <x:c r="C17" s="16" t="n">
        <x:f>IF(ISNUMBER(C14),C14/C6,"")</x:f>
        <x:v>0.875</x:v>
      </x:c>
      <x:c r="D17" s="8" t="str"/>
      <x:c r="E17" s="9" t="str">
        <x:v>Tiempo de operación ÷ tiempo planificado.</x:v>
      </x:c>
      <x:c r="F17" s="1"/>
    </x:row>
    <x:row r="18" ht="34" customHeight="1">
      <x:c r="A18" s="1"/>
      <x:c r="B18" s="8" t="str">
        <x:v>Rendimiento</x:v>
      </x:c>
      <x:c r="C18" s="16" t="n">
        <x:f>IF(NOT(ISNUMBER(C10)),"",IF(AND(ISNUMBER(C14),C14&gt;0,ISNUMBER(C15),C10&gt;=0,MOD(C10,1)=0),C15*C10/(C14*60),""))</x:f>
        <x:v>0.9523809523809523</x:v>
      </x:c>
      <x:c r="D18" s="8" t="str"/>
      <x:c r="E18" s="9" t="str">
        <x:v>Tiempo ideal por pieza × piezas totales ÷ operación en segundos.</x:v>
      </x:c>
      <x:c r="F18" s="1"/>
    </x:row>
    <x:row r="19" ht="34" customHeight="1">
      <x:c r="A19" s="1"/>
      <x:c r="B19" s="8" t="str">
        <x:v>Calidad</x:v>
      </x:c>
      <x:c r="C19" s="16" t="n">
        <x:f>IF(COUNT(C10:C11)&lt;&gt;2,"",IF(AND(C10&gt;0,C11&gt;=0,C11&lt;=C10,MOD(C10,1)=0,MOD(C11,1)=0),C11/C10,""))</x:f>
        <x:v>0.95</x:v>
      </x:c>
      <x:c r="D19" s="8" t="str"/>
      <x:c r="E19" s="9" t="str">
        <x:v>Conformes a la primera ÷ producción total.</x:v>
      </x:c>
      <x:c r="F19" s="1"/>
    </x:row>
    <x:row r="20" ht="25" customHeight="1">
      <x:c r="A20" s="1"/>
      <x:c r="B20" s="1"/>
      <x:c r="C20" s="17"/>
      <x:c r="D20" s="1"/>
      <x:c r="E20" s="1"/>
      <x:c r="F20" s="1"/>
    </x:row>
    <x:row r="21" ht="34" customHeight="1">
      <x:c r="A21" s="1"/>
      <x:c r="B21" s="21" t="str">
        <x:v>OEE</x:v>
      </x:c>
      <x:c r="C21" s="22" t="n">
        <x:f>IF(COUNT(C17:C19)=3,C17*C18*C19,"")</x:f>
        <x:v>0.7916666666666665</x:v>
      </x:c>
      <x:c r="D21" s="21" t="str"/>
      <x:c r="E21" s="23" t="str">
        <x:v>Disponibilidad × rendimiento × calidad.</x:v>
      </x:c>
      <x:c r="F21" s="1"/>
    </x:row>
    <x:row r="22" ht="25" customHeight="1">
      <x:c r="A22" s="1"/>
      <x:c r="B22" s="1"/>
      <x:c r="C22" s="1"/>
      <x:c r="D22" s="1"/>
      <x:c r="E22" s="1"/>
      <x:c r="F22" s="1"/>
    </x:row>
    <x:row r="23" ht="26" customHeight="1">
      <x:c r="A23" s="1"/>
      <x:c r="B23" s="7" t="str">
        <x:v>Comprobación de entradas:</x:v>
      </x:c>
      <x:c r="C23" s="6"/>
      <x:c r="D23" s="6"/>
      <x:c r="E23" s="6"/>
      <x:c r="F23" s="1"/>
    </x:row>
    <x:row r="24" ht="25" customHeight="1">
      <x:c r="A24" s="1"/>
      <x:c r="B24" s="6" t="str">
        <x:f>IF(COUNT(C17:C19)&lt;3,"Revise las entradas: faltan datos, son inválidos o hay un denominador cero.",IF(C18&gt;1,"Rendimiento mayor que 100 %: revise ciclo ideal, cavidades, cantidades y tiempos.","Entradas coherentes para el cálculo. Esto no valida su exactitud en planta."))</x:f>
        <x:v>Entradas coherentes para el cálculo. Esto no valida su exactitud en planta.</x:v>
      </x:c>
      <x:c r="C24" s="6"/>
      <x:c r="D24" s="6"/>
      <x:c r="E24" s="6"/>
      <x:c r="F24" s="1"/>
    </x:row>
    <x:row r="25" ht="25" customHeight="1">
      <x:c r="A25" s="1"/>
      <x:c r="B25" s="6"/>
      <x:c r="C25" s="6"/>
      <x:c r="D25" s="6"/>
      <x:c r="E25" s="6"/>
      <x:c r="F25" s="1"/>
    </x:row>
    <x:row r="26" ht="25" customHeight="1">
      <x:c r="A26" s="1"/>
      <x:c r="B26" s="1"/>
      <x:c r="C26" s="1"/>
      <x:c r="D26" s="1"/>
      <x:c r="E26" s="1"/>
      <x:c r="F26" s="1"/>
    </x:row>
    <x:row r="27" ht="40" customHeight="1">
      <x:c r="A27" s="1"/>
      <x:c r="B27" s="7" t="str">
        <x:v>Si no hubo operación o no hubo piezas, uno o más componentes no están disponibles. Se dejan vacíos; no se sustituyen por cero.</x:v>
      </x:c>
      <x:c r="C27" s="6"/>
      <x:c r="D27" s="6"/>
      <x:c r="E27" s="6"/>
      <x:c r="F27" s="1"/>
    </x:row>
    <x:row r="28" ht="40" customHeight="1">
      <x:c r="A28" s="1"/>
      <x:c r="B28" s="7" t="str">
        <x:v>No promedie porcentajes de referencias distintas sin una base común. Esta hoja calcula un solo periodo y un solo tiempo ideal.</x:v>
      </x:c>
      <x:c r="C28" s="6"/>
      <x:c r="D28" s="6"/>
      <x:c r="E28" s="6"/>
      <x:c r="F28" s="1"/>
    </x:row>
    <x:row r="29" ht="40" customHeight="1">
      <x:c r="A29" s="1"/>
      <x:c r="B29" s="7" t="str">
        <x:v>Referencia metodológica: https://www.oee.com/calculating-oee/ — consultada el 20/09/2026. Ejemplo numérico propio.</x:v>
      </x:c>
      <x:c r="C29" s="6"/>
      <x:c r="D29" s="6"/>
      <x:c r="E29" s="6"/>
      <x:c r="F29" s="1"/>
    </x:row>
    <x:row r="30" ht="25" customHeight="1">
      <x:c r="A30" s="1"/>
      <x:c r="B30" s="1"/>
      <x:c r="C30" s="1"/>
      <x:c r="D30" s="1"/>
      <x:c r="E30" s="1"/>
      <x:c r="F30" s="1"/>
    </x:row>
    <x:row r="31" ht="25" customHeight="1">
      <x:c r="A31" s="1"/>
      <x:c r="B31" s="1"/>
      <x:c r="C31" s="1"/>
      <x:c r="D31" s="1"/>
      <x:c r="E31" s="1"/>
      <x:c r="F31" s="1"/>
    </x:row>
    <x:row r="32" ht="25" customHeight="1">
      <x:c r="A32" s="1"/>
      <x:c r="B32" s="1"/>
      <x:c r="C32" s="1"/>
      <x:c r="D32" s="1"/>
      <x:c r="E32" s="1"/>
      <x:c r="F32" s="1"/>
    </x:row>
    <x:row r="33" ht="25" customHeight="1">
      <x:c r="A33" s="1"/>
      <x:c r="B33" s="1"/>
      <x:c r="C33" s="1"/>
      <x:c r="D33" s="1"/>
      <x:c r="E33" s="1"/>
      <x:c r="F33" s="1"/>
    </x:row>
    <x:row r="34" ht="25" customHeight="1">
      <x:c r="A34" s="1"/>
      <x:c r="B34" s="1"/>
      <x:c r="C34" s="1"/>
      <x:c r="D34" s="1"/>
      <x:c r="E34" s="1"/>
      <x:c r="F34" s="1"/>
    </x:row>
    <x:row r="35" ht="25" customHeight="1">
      <x:c r="A35" s="1"/>
      <x:c r="B35" s="1"/>
      <x:c r="C35" s="1"/>
      <x:c r="D35" s="1"/>
      <x:c r="E35" s="1"/>
      <x:c r="F35" s="1"/>
    </x:row>
    <x:row r="36" ht="25" customHeight="1">
      <x:c r="A36" s="1"/>
      <x:c r="B36" s="1"/>
      <x:c r="C36" s="1"/>
      <x:c r="D36" s="1"/>
      <x:c r="E36" s="1"/>
      <x:c r="F36" s="1"/>
    </x:row>
    <x:row r="37" ht="25" customHeight="1">
      <x:c r="A37" s="1"/>
      <x:c r="B37" s="1"/>
      <x:c r="C37" s="1"/>
      <x:c r="D37" s="1"/>
      <x:c r="E37" s="1"/>
      <x:c r="F37" s="1"/>
    </x:row>
    <x:row r="38" ht="25" customHeight="1">
      <x:c r="A38" s="1"/>
      <x:c r="B38" s="1"/>
      <x:c r="C38" s="1"/>
      <x:c r="D38" s="1"/>
      <x:c r="E38" s="1"/>
      <x:c r="F38" s="1"/>
    </x:row>
    <x:row r="39" ht="25" customHeight="1">
      <x:c r="A39" s="1"/>
      <x:c r="B39" s="1"/>
      <x:c r="C39" s="1"/>
      <x:c r="D39" s="1"/>
      <x:c r="E39" s="1"/>
      <x:c r="F39" s="1"/>
    </x:row>
    <x:row r="40" ht="25" customHeight="1">
      <x:c r="A40" s="1"/>
      <x:c r="B40" s="1"/>
      <x:c r="C40" s="1"/>
      <x:c r="D40" s="1"/>
      <x:c r="E40" s="1"/>
      <x:c r="F40" s="1"/>
    </x:row>
    <x:row r="41" ht="25" customHeight="1">
      <x:c r="A41" s="1"/>
      <x:c r="B41" s="1"/>
      <x:c r="C41" s="1"/>
      <x:c r="D41" s="1"/>
      <x:c r="E41" s="1"/>
      <x:c r="F41" s="1"/>
    </x:row>
    <x:row r="42" ht="25" customHeight="1">
      <x:c r="A42" s="1"/>
      <x:c r="B42" s="1"/>
      <x:c r="C42" s="1"/>
      <x:c r="D42" s="1"/>
      <x:c r="E42" s="1"/>
      <x:c r="F42" s="1"/>
    </x:row>
  </x:sheetData>
  <x:mergeCells>
    <x:mergeCell ref="B2:E2"/>
    <x:mergeCell ref="B3:E3"/>
    <x:mergeCell ref="B5:E5"/>
    <x:mergeCell ref="B13:E13"/>
    <x:mergeCell ref="B23:E23"/>
    <x:mergeCell ref="B24:E25"/>
    <x:mergeCell ref="B27:E27"/>
    <x:mergeCell ref="B28:E28"/>
    <x:mergeCell ref="B29:E29"/>
  </x:mergeCells>
  <x:dataValidations count="1">
    <x:dataValidation type="whole" operator="between" sqref="C9:C11">
      <x:formula1>0</x:formula1>
      <x:formula2>1000000000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4673C3"/>
  </x:sheetPr>
  <x:sheetViews>
    <x:sheetView showGridLines="0" workbookViewId="0"/>
  </x:sheetViews>
  <x:sheetFormatPr defaultRowHeight="15"/>
  <x:cols>
    <x:col min="1" max="1" width="2.6700000762939453" hidden="0" customWidth="1"/>
    <x:col min="2" max="2" width="35" hidden="0" customWidth="1"/>
    <x:col min="3" max="3" width="15.329999923706055" hidden="0" customWidth="1"/>
    <x:col min="4" max="4" width="13.109999656677246" hidden="0" customWidth="1"/>
    <x:col min="5" max="5" width="47.220001220703125" hidden="0" customWidth="1"/>
    <x:col min="6" max="6" width="2.6700000762939453" hidden="0" customWidth="1"/>
  </x:cols>
  <x:sheetData>
    <x:row r="1" ht="25" customHeight="1">
      <x:c r="A1" s="1"/>
      <x:c r="B1" s="1"/>
      <x:c r="C1" s="1"/>
      <x:c r="D1" s="1"/>
      <x:c r="E1" s="1"/>
      <x:c r="F1" s="1"/>
    </x:row>
    <x:row r="2" ht="34" customHeight="1">
      <x:c r="A2" s="1"/>
      <x:c r="B2" s="2" t="str">
        <x:v>KERN IoP | Configuración Energy</x:v>
      </x:c>
      <x:c r="C2" s="1"/>
      <x:c r="D2" s="1"/>
      <x:c r="E2" s="1"/>
      <x:c r="F2" s="1"/>
    </x:row>
    <x:row r="3" ht="31" customHeight="1">
      <x:c r="A3" s="1"/>
      <x:c r="B3" s="3" t="str">
        <x:v>Orientación preliminar para organizar la consulta. No es un diseño eléctrico ni una cotización.</x:v>
      </x:c>
      <x:c r="C3" s="3"/>
      <x:c r="D3" s="3"/>
      <x:c r="E3" s="3"/>
      <x:c r="F3" s="1"/>
    </x:row>
    <x:row r="4" ht="25" customHeight="1">
      <x:c r="A4" s="1"/>
      <x:c r="B4" s="1"/>
      <x:c r="C4" s="1"/>
      <x:c r="D4" s="1"/>
      <x:c r="E4" s="1"/>
      <x:c r="F4" s="1"/>
    </x:row>
    <x:row r="5" ht="25" customHeight="1">
      <x:c r="A5" s="1"/>
      <x:c r="B5" s="5" t="str">
        <x:v>Puntos de medición previstos</x:v>
      </x:c>
      <x:c r="C5" s="5"/>
      <x:c r="D5" s="5"/>
      <x:c r="E5" s="5"/>
      <x:c r="F5" s="1"/>
    </x:row>
    <x:row r="6" ht="34" customHeight="1">
      <x:c r="A6" s="1"/>
      <x:c r="B6" s="8" t="str">
        <x:v>Conexiones de la máquina principal</x:v>
      </x:c>
      <x:c r="C6" s="26" t="n">
        <x:v>1</x:v>
      </x:c>
      <x:c r="D6" s="8" t="str">
        <x:v>puntos</x:v>
      </x:c>
      <x:c r="E6" s="9" t="str">
        <x:v>Cada conexión que quiere medir por separado.</x:v>
      </x:c>
      <x:c r="F6" s="1"/>
    </x:row>
    <x:row r="7" ht="34" customHeight="1">
      <x:c r="A7" s="1"/>
      <x:c r="B7" s="8" t="str">
        <x:v>Conexiones de auxiliares</x:v>
      </x:c>
      <x:c r="C7" s="26" t="n">
        <x:v>2</x:v>
      </x:c>
      <x:c r="D7" s="8" t="str">
        <x:v>puntos</x:v>
      </x:c>
      <x:c r="E7" s="9" t="str">
        <x:v>Auxiliares seleccionados para registro independiente.</x:v>
      </x:c>
      <x:c r="F7" s="1"/>
    </x:row>
    <x:row r="8" ht="34" customHeight="1">
      <x:c r="A8" s="1"/>
      <x:c r="B8" s="8" t="str">
        <x:v>Puntos trifásicos identificados</x:v>
      </x:c>
      <x:c r="C8" s="26" t="n">
        <x:v>2</x:v>
      </x:c>
      <x:c r="D8" s="8" t="str">
        <x:v>puntos</x:v>
      </x:c>
      <x:c r="E8" s="9" t="str">
        <x:v>Cantidad conocida; no número de fases.</x:v>
      </x:c>
      <x:c r="F8" s="1"/>
    </x:row>
    <x:row r="9" ht="34" customHeight="1">
      <x:c r="A9" s="1"/>
      <x:c r="B9" s="8" t="str">
        <x:v>Puntos monofásicos identificados</x:v>
      </x:c>
      <x:c r="C9" s="26" t="n">
        <x:v>1</x:v>
      </x:c>
      <x:c r="D9" s="8" t="str">
        <x:v>puntos</x:v>
      </x:c>
      <x:c r="E9" s="9" t="str">
        <x:v>Cantidad conocida; debe coincidir con el total previsto.</x:v>
      </x:c>
      <x:c r="F9" s="1"/>
    </x:row>
    <x:row r="10" ht="25" customHeight="1">
      <x:c r="A10" s="1"/>
      <x:c r="B10" s="1"/>
      <x:c r="C10" s="27"/>
      <x:c r="D10" s="1"/>
      <x:c r="E10" s="1"/>
      <x:c r="F10" s="1"/>
    </x:row>
    <x:row r="11" ht="34" customHeight="1">
      <x:c r="A11" s="1"/>
      <x:c r="B11" s="8" t="str">
        <x:v>Total previsto</x:v>
      </x:c>
      <x:c r="C11" s="28" t="n">
        <x:f>IF(COUNT(C6:C7)&lt;&gt;2,"",IF(AND(C6&gt;=0,C7&gt;=0,MOD(C6,1)=0,MOD(C7,1)=0),C6+C7,""))</x:f>
        <x:v>3</x:v>
      </x:c>
      <x:c r="D11" s="8" t="str">
        <x:v>puntos</x:v>
      </x:c>
      <x:c r="E11" s="9" t="str">
        <x:v>Máquina principal + auxiliares.</x:v>
      </x:c>
      <x:c r="F11" s="1"/>
    </x:row>
    <x:row r="12" ht="25" customHeight="1">
      <x:c r="A12" s="1"/>
      <x:c r="B12" s="1"/>
      <x:c r="C12" s="1"/>
      <x:c r="D12" s="1"/>
      <x:c r="E12" s="1"/>
      <x:c r="F12" s="1"/>
    </x:row>
    <x:row r="13" ht="25" customHeight="1">
      <x:c r="A13" s="1"/>
      <x:c r="B13" s="5" t="str">
        <x:v>Configuración sugerida</x:v>
      </x:c>
      <x:c r="C13" s="5"/>
      <x:c r="D13" s="5"/>
      <x:c r="E13" s="5"/>
      <x:c r="F13" s="1"/>
    </x:row>
    <x:row r="14" ht="25" customHeight="1">
      <x:c r="A14" s="1"/>
      <x:c r="B14" s="25" t="str">
        <x:f>IF(OR(NOT(ISNUMBER(C11)),C11=0),"Complete los puntos de medición.",IF(AND(C6=1,C7=0),"Energy Machine: una conexión principal.",IF(AND(C6&gt;=1,C7&gt;=1),"Energy Cell: máquina y auxiliares seleccionados.","Revisión técnica: describa cómo están conectados los equipos.")))</x:f>
        <x:v>Energy Cell: máquina y auxiliares seleccionados.</x:v>
      </x:c>
      <x:c r="C14" s="25"/>
      <x:c r="D14" s="25"/>
      <x:c r="E14" s="25"/>
      <x:c r="F14" s="1"/>
    </x:row>
    <x:row r="15" ht="25" customHeight="1">
      <x:c r="A15" s="1"/>
      <x:c r="B15" s="25"/>
      <x:c r="C15" s="25"/>
      <x:c r="D15" s="25"/>
      <x:c r="E15" s="25"/>
      <x:c r="F15" s="1"/>
    </x:row>
    <x:row r="16" ht="25" customHeight="1">
      <x:c r="A16" s="1"/>
      <x:c r="B16" s="1"/>
      <x:c r="C16" s="1"/>
      <x:c r="D16" s="1"/>
      <x:c r="E16" s="1"/>
      <x:c r="F16" s="1"/>
    </x:row>
    <x:row r="17" ht="26" customHeight="1">
      <x:c r="A17" s="1"/>
      <x:c r="B17" s="7" t="str">
        <x:v>Comprobación del inventario:</x:v>
      </x:c>
      <x:c r="C17" s="6"/>
      <x:c r="D17" s="6"/>
      <x:c r="E17" s="6"/>
      <x:c r="F17" s="1"/>
    </x:row>
    <x:row r="18" ht="25" customHeight="1">
      <x:c r="A18" s="1"/>
      <x:c r="B18" s="6" t="str">
        <x:f>IF(COUNT(C8:C9)&lt;&gt;2,"Complete el inventario de conexiones.",IF(AND(ISNUMBER(C11),C11&gt;0,C8&gt;=0,C9&gt;=0,MOD(C8,1)=0,MOD(C9,1)=0,C8+C9=C11),"El número de conexiones coincide. KERN debe revisar su viabilidad.","Revise el reparto trifásico/monofásico o indique qué conexiones faltan por identificar."))</x:f>
        <x:v>El número de conexiones coincide. KERN debe revisar su viabilidad.</x:v>
      </x:c>
      <x:c r="C18" s="6"/>
      <x:c r="D18" s="6"/>
      <x:c r="E18" s="6"/>
      <x:c r="F18" s="1"/>
    </x:row>
    <x:row r="19" ht="25" customHeight="1">
      <x:c r="A19" s="1"/>
      <x:c r="B19" s="6"/>
      <x:c r="C19" s="6"/>
      <x:c r="D19" s="6"/>
      <x:c r="E19" s="6"/>
      <x:c r="F19" s="1"/>
    </x:row>
    <x:row r="20" ht="25" customHeight="1">
      <x:c r="A20" s="1"/>
      <x:c r="B20" s="1"/>
      <x:c r="C20" s="1"/>
      <x:c r="D20" s="1"/>
      <x:c r="E20" s="1"/>
      <x:c r="F20" s="1"/>
    </x:row>
    <x:row r="21" ht="40" customHeight="1">
      <x:c r="A21" s="1"/>
      <x:c r="B21" s="7" t="str">
        <x:v>Equipos, servicios compartidos y pregunta que necesita responder:</x:v>
      </x:c>
      <x:c r="C21" s="6"/>
      <x:c r="D21" s="6"/>
      <x:c r="E21" s="6"/>
      <x:c r="F21" s="1"/>
    </x:row>
    <x:row r="22" ht="25" customHeight="1">
      <x:c r="A22" s="1"/>
      <x:c r="B22" s="15" t="str">
        <x:v>Ejemplo: inyectora + termorregulador + secador. Comparar producción y espera. Reemplace por su caso.</x:v>
      </x:c>
      <x:c r="C22" s="15"/>
      <x:c r="D22" s="15"/>
      <x:c r="E22" s="15"/>
      <x:c r="F22" s="1"/>
    </x:row>
    <x:row r="23" ht="25" customHeight="1">
      <x:c r="A23" s="1"/>
      <x:c r="B23" s="15"/>
      <x:c r="C23" s="15"/>
      <x:c r="D23" s="15"/>
      <x:c r="E23" s="15"/>
      <x:c r="F23" s="1"/>
    </x:row>
    <x:row r="24" ht="25" customHeight="1">
      <x:c r="A24" s="1"/>
      <x:c r="B24" s="15"/>
      <x:c r="C24" s="15"/>
      <x:c r="D24" s="15"/>
      <x:c r="E24" s="15"/>
      <x:c r="F24" s="1"/>
    </x:row>
    <x:row r="25" ht="25" customHeight="1">
      <x:c r="A25" s="1"/>
      <x:c r="B25" s="15"/>
      <x:c r="C25" s="15"/>
      <x:c r="D25" s="15"/>
      <x:c r="E25" s="15"/>
      <x:c r="F25" s="1"/>
    </x:row>
    <x:row r="26" ht="25" customHeight="1">
      <x:c r="A26" s="1"/>
      <x:c r="B26" s="1"/>
      <x:c r="C26" s="1"/>
      <x:c r="D26" s="1"/>
      <x:c r="E26" s="1"/>
      <x:c r="F26" s="1"/>
    </x:row>
    <x:row r="27" ht="40" customHeight="1">
      <x:c r="A27" s="1"/>
      <x:c r="B27" s="7" t="str">
        <x:v>Un servicio compartido puede requerir otro método de medición o de atribución. No se asume compatibilidad, capacidad de canales ni accesorios.</x:v>
      </x:c>
      <x:c r="C27" s="6"/>
      <x:c r="D27" s="6"/>
      <x:c r="E27" s="6"/>
      <x:c r="F27" s="1"/>
    </x:row>
    <x:row r="28" ht="40" customHeight="1">
      <x:c r="A28" s="1"/>
      <x:c r="B28" s="7" t="str">
        <x:v>KERN define sensores, rangos, integración y condiciones de instalación después de revisar la aplicación. La intervención eléctrica corresponde a personal autorizado.</x:v>
      </x:c>
      <x:c r="C28" s="6"/>
      <x:c r="D28" s="6"/>
      <x:c r="E28" s="6"/>
      <x:c r="F28" s="1"/>
    </x:row>
    <x:row r="29" ht="25" customHeight="1">
      <x:c r="A29" s="1"/>
      <x:c r="B29" s="1"/>
      <x:c r="C29" s="1"/>
      <x:c r="D29" s="1"/>
      <x:c r="E29" s="1"/>
      <x:c r="F29" s="1"/>
    </x:row>
    <x:row r="30" ht="25" customHeight="1">
      <x:c r="A30" s="1"/>
      <x:c r="B30" s="1"/>
      <x:c r="C30" s="1"/>
      <x:c r="D30" s="1"/>
      <x:c r="E30" s="1"/>
      <x:c r="F30" s="1"/>
    </x:row>
    <x:row r="31" ht="25" customHeight="1">
      <x:c r="A31" s="1"/>
      <x:c r="B31" s="1"/>
      <x:c r="C31" s="1"/>
      <x:c r="D31" s="1"/>
      <x:c r="E31" s="1"/>
      <x:c r="F31" s="1"/>
    </x:row>
    <x:row r="32" ht="25" customHeight="1">
      <x:c r="A32" s="1"/>
      <x:c r="B32" s="1"/>
      <x:c r="C32" s="1"/>
      <x:c r="D32" s="1"/>
      <x:c r="E32" s="1"/>
      <x:c r="F32" s="1"/>
    </x:row>
    <x:row r="33" ht="25" customHeight="1">
      <x:c r="A33" s="1"/>
      <x:c r="B33" s="1"/>
      <x:c r="C33" s="1"/>
      <x:c r="D33" s="1"/>
      <x:c r="E33" s="1"/>
      <x:c r="F33" s="1"/>
    </x:row>
    <x:row r="34" ht="25" customHeight="1">
      <x:c r="A34" s="1"/>
      <x:c r="B34" s="1"/>
      <x:c r="C34" s="1"/>
      <x:c r="D34" s="1"/>
      <x:c r="E34" s="1"/>
      <x:c r="F34" s="1"/>
    </x:row>
    <x:row r="35" ht="25" customHeight="1">
      <x:c r="A35" s="1"/>
      <x:c r="B35" s="1"/>
      <x:c r="C35" s="1"/>
      <x:c r="D35" s="1"/>
      <x:c r="E35" s="1"/>
      <x:c r="F35" s="1"/>
    </x:row>
    <x:row r="36" ht="25" customHeight="1">
      <x:c r="A36" s="1"/>
      <x:c r="B36" s="1"/>
      <x:c r="C36" s="1"/>
      <x:c r="D36" s="1"/>
      <x:c r="E36" s="1"/>
      <x:c r="F36" s="1"/>
    </x:row>
    <x:row r="37" ht="25" customHeight="1">
      <x:c r="A37" s="1"/>
      <x:c r="B37" s="1"/>
      <x:c r="C37" s="1"/>
      <x:c r="D37" s="1"/>
      <x:c r="E37" s="1"/>
      <x:c r="F37" s="1"/>
    </x:row>
    <x:row r="38" ht="25" customHeight="1">
      <x:c r="A38" s="1"/>
      <x:c r="B38" s="1"/>
      <x:c r="C38" s="1"/>
      <x:c r="D38" s="1"/>
      <x:c r="E38" s="1"/>
      <x:c r="F38" s="1"/>
    </x:row>
    <x:row r="39" ht="25" customHeight="1">
      <x:c r="A39" s="1"/>
      <x:c r="B39" s="1"/>
      <x:c r="C39" s="1"/>
      <x:c r="D39" s="1"/>
      <x:c r="E39" s="1"/>
      <x:c r="F39" s="1"/>
    </x:row>
    <x:row r="40" ht="25" customHeight="1">
      <x:c r="A40" s="1"/>
      <x:c r="B40" s="1"/>
      <x:c r="C40" s="1"/>
      <x:c r="D40" s="1"/>
      <x:c r="E40" s="1"/>
      <x:c r="F40" s="1"/>
    </x:row>
    <x:row r="41" ht="25" customHeight="1">
      <x:c r="A41" s="1"/>
      <x:c r="B41" s="1"/>
      <x:c r="C41" s="1"/>
      <x:c r="D41" s="1"/>
      <x:c r="E41" s="1"/>
      <x:c r="F41" s="1"/>
    </x:row>
    <x:row r="42" ht="25" customHeight="1">
      <x:c r="A42" s="1"/>
      <x:c r="B42" s="1"/>
      <x:c r="C42" s="1"/>
      <x:c r="D42" s="1"/>
      <x:c r="E42" s="1"/>
      <x:c r="F42" s="1"/>
    </x:row>
  </x:sheetData>
  <x:mergeCells>
    <x:mergeCell ref="B2:E2"/>
    <x:mergeCell ref="B3:E3"/>
    <x:mergeCell ref="B5:E5"/>
    <x:mergeCell ref="B13:E13"/>
    <x:mergeCell ref="B14:E15"/>
    <x:mergeCell ref="B17:E17"/>
    <x:mergeCell ref="B18:E19"/>
    <x:mergeCell ref="B21:E21"/>
    <x:mergeCell ref="B22:E25"/>
    <x:mergeCell ref="B27:E27"/>
    <x:mergeCell ref="B28:E28"/>
  </x:mergeCells>
  <x:dataValidations count="1">
    <x:dataValidation type="whole" operator="between" sqref="C6:C9">
      <x:formula1>0</x:formula1>
      <x:formula2>1000000</x:formula2>
    </x:dataValidation>
  </x:dataValidations>
  <x:pageMargins left="0.7" right="0.7" top="0.75" bottom="0.75" header="0.3" footer="0.3"/>
</x:worksheet>
</file>